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TDSheet!$A$1:$T$134</definedName>
  </definedNames>
  <calcPr calcId="124519"/>
</workbook>
</file>

<file path=xl/calcChain.xml><?xml version="1.0" encoding="utf-8"?>
<calcChain xmlns="http://schemas.openxmlformats.org/spreadsheetml/2006/main">
  <c r="M72" i="1"/>
  <c r="M76" s="1"/>
  <c r="R76" s="1"/>
  <c r="M62"/>
  <c r="M64" s="1"/>
  <c r="J51"/>
  <c r="O108"/>
  <c r="R103"/>
  <c r="R99"/>
  <c r="M103"/>
  <c r="M99"/>
  <c r="O90"/>
  <c r="O62"/>
  <c r="L55"/>
  <c r="J54"/>
  <c r="L53"/>
  <c r="R72"/>
  <c r="J56"/>
  <c r="N53"/>
  <c r="O96"/>
  <c r="O112"/>
  <c r="R108"/>
  <c r="R112"/>
  <c r="L56"/>
  <c r="N55"/>
  <c r="R90"/>
  <c r="R94"/>
  <c r="N52"/>
  <c r="N54"/>
  <c r="R87"/>
  <c r="R83"/>
  <c r="R81"/>
  <c r="M85"/>
  <c r="R85"/>
  <c r="R74"/>
  <c r="O64"/>
  <c r="O94"/>
  <c r="N51"/>
  <c r="R62"/>
  <c r="R64" s="1"/>
  <c r="N56"/>
</calcChain>
</file>

<file path=xl/sharedStrings.xml><?xml version="1.0" encoding="utf-8"?>
<sst xmlns="http://schemas.openxmlformats.org/spreadsheetml/2006/main" count="180" uniqueCount="89">
  <si>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</si>
  <si>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</si>
  <si>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</si>
  <si>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ПАСПОРТ</t>
  </si>
  <si>
    <t>бюджетної програми місцевого бюджету на 2024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</si>
  <si>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</si>
  <si>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</si>
  <si>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</si>
  <si>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</si>
  <si>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</si>
  <si>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</si>
  <si>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</si>
  <si>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</si>
  <si>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</si>
  <si>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Первинна медична допомога населенню, що надається центрами первинної медичної (медико-санітарної) допомоги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</si>
  <si>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</si>
  <si>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</si>
  <si>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</si>
  <si>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</si>
  <si>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</si>
  <si>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</si>
  <si>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</si>
  <si>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</si>
  <si>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</si>
  <si>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</si>
  <si>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</si>
  <si>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</si>
  <si>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</si>
  <si>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</si>
  <si>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Розвиток та підтримка центрів первинної медико-санітарної допомоги</t>
  </si>
  <si>
    <t>8.</t>
  </si>
  <si>
    <t>Завдання бюджетної програми</t>
  </si>
  <si>
    <t>Завдання</t>
  </si>
  <si>
    <t>Оплата комунальних послуг та енергоносіїв</t>
  </si>
  <si>
    <t>Оплата послуг оренди приміщень</t>
  </si>
  <si>
    <t>Проведення капітальних ремонтів</t>
  </si>
  <si>
    <t>Придбання паливно-мастильних матеріалів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</si>
  <si>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</si>
  <si>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</si>
  <si>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</si>
  <si>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</si>
  <si>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</si>
  <si>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</si>
  <si>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</si>
  <si>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</si>
  <si>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"Здоров'я вінничан на 2022-2024 роки"</t>
  </si>
  <si>
    <t>"Здоров'я вінничан на           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</si>
  <si>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</si>
  <si>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</si>
  <si>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</si>
  <si>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</si>
  <si>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</si>
  <si>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</si>
  <si>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</si>
  <si>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продукту</t>
  </si>
  <si>
    <t>кількість закладів</t>
  </si>
  <si>
    <t>од.</t>
  </si>
  <si>
    <t>ефективності</t>
  </si>
  <si>
    <t>середні видатки на 1 заклад</t>
  </si>
  <si>
    <t>Розрахунковий показник</t>
  </si>
  <si>
    <t>якості</t>
  </si>
  <si>
    <t>рівень забезпечення потреби</t>
  </si>
  <si>
    <t>відс.</t>
  </si>
  <si>
    <t>кількість закладів, де проводиться оплата послуг оренди приміщень</t>
  </si>
  <si>
    <t>кількість закладів, де планується здійснити капітальний ремонт</t>
  </si>
  <si>
    <t>середні витрати на проведення капітального ремонту в 1-му закладі</t>
  </si>
  <si>
    <t>питома вага закладів, що планується відремонтувати у загальній кількості центрів первинної медико -санітарної допомоги</t>
  </si>
  <si>
    <t>обсяг видатків</t>
  </si>
  <si>
    <t>Олександр ШИШ</t>
  </si>
  <si>
    <t>(підпис)</t>
  </si>
  <si>
    <t>(Власне ім’я, ПРІЗВИЩЕ)</t>
  </si>
  <si>
    <t xml:space="preserve"> ПОГОДЖЕНО: </t>
  </si>
  <si>
    <t>Дата погодження</t>
  </si>
  <si>
    <t>М.П.</t>
  </si>
  <si>
    <t xml:space="preserve">Департаменту охорони здоров'я Вінницької міської ради </t>
  </si>
  <si>
    <t>№</t>
  </si>
  <si>
    <t xml:space="preserve">Рішення Вінницької міської ради від 22.12.2023 року №2009 "Про бюджет Вінницької міської територіальної громади на 2024 рік" </t>
  </si>
  <si>
    <t>Мережа розпорядників і одержувачів бюджетних коштів місцевого бюджету на 2024 рік</t>
  </si>
  <si>
    <t>Розрахунок потреби</t>
  </si>
  <si>
    <t>Рішення Вінницької міської ради від 22.12.2023 року №2009 "Про бюджет Вінницької міської територіальної громади на 2024 рік" (зі змінами)</t>
  </si>
  <si>
    <t>Придбання обладнання (в т.ч. медичного) і предметів довгострокового користування</t>
  </si>
  <si>
    <t>кількість одиниць придбаного обладнання</t>
  </si>
  <si>
    <t>середні видатки на придбання одиниці обладнання</t>
  </si>
  <si>
    <t>Антоніна ЛЕСЬ</t>
  </si>
  <si>
    <t>Директор департаменту охорони здоров'я міської ради</t>
  </si>
  <si>
    <t>Директор департаменту фiнансiв міської ради</t>
  </si>
  <si>
    <t>від   20.12.2024</t>
  </si>
  <si>
    <t>Бюджетний Кодекс України                        
Закон України "Про Державний бюджет України на 2024 рік"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                 
Рішення Вінницької міської ради від 22.12.2023 року №2009 "Про бюджет Вінницької міської територіальної громади на 2024 рік" (зі змінами від 31.05.2024 №2297, від 29.11.2024 №2568, від 20.12.2024 №2624)
Програма "Здоров'я вінничан на 2022-2024 роки", яка затверджена рішенням Вінницької міської ради від 24.12.2021 року №758 (зі змінами)</t>
  </si>
  <si>
    <t>Обсяг бюджетних призначень/бюджетних асигнувань  -   20 268 924 гривень, у тому числі загального фонду -  12 265 274 гривень та спеціального фонду - 8 003 650 гривень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</si>
</sst>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6">
    <font>
      <sz val="8"/>
      <name val="Arial"/>
    </font>
    <font>
      <sz val="8"/>
      <color indexed="8"/>
      <name val="Arial"/>
      <family val="2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Arial"/>
      <family val="2"/>
      <charset val="204"/>
    </font>
    <font>
      <u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top"/>
    </xf>
    <xf numFmtId="1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3" borderId="0" xfId="0" applyNumberFormat="1" applyFont="1" applyFill="1"/>
    <xf numFmtId="0" fontId="13" fillId="3" borderId="0" xfId="0" applyNumberFormat="1" applyFont="1" applyFill="1" applyAlignment="1">
      <alignment wrapText="1"/>
    </xf>
    <xf numFmtId="0" fontId="10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/>
    </xf>
    <xf numFmtId="0" fontId="0" fillId="5" borderId="0" xfId="0" applyFill="1"/>
    <xf numFmtId="0" fontId="1" fillId="5" borderId="0" xfId="0" applyNumberFormat="1" applyFont="1" applyFill="1"/>
    <xf numFmtId="0" fontId="1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/>
    </xf>
    <xf numFmtId="3" fontId="1" fillId="5" borderId="0" xfId="0" applyNumberFormat="1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1" fontId="1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1" fontId="8" fillId="5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0" fontId="11" fillId="0" borderId="4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1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169" fontId="8" fillId="3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1" fillId="2" borderId="25" xfId="0" applyFont="1" applyFill="1" applyBorder="1" applyAlignment="1">
      <alignment horizontal="center" vertical="top" wrapText="1"/>
    </xf>
    <xf numFmtId="164" fontId="6" fillId="2" borderId="0" xfId="0" applyNumberFormat="1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65" fontId="6" fillId="2" borderId="3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12" fillId="3" borderId="0" xfId="0" applyNumberFormat="1" applyFont="1" applyFill="1" applyAlignment="1">
      <alignment horizontal="left" wrapText="1"/>
    </xf>
    <xf numFmtId="0" fontId="10" fillId="3" borderId="0" xfId="0" applyNumberFormat="1" applyFont="1" applyFill="1" applyAlignment="1">
      <alignment horizontal="center" vertical="top"/>
    </xf>
    <xf numFmtId="14" fontId="13" fillId="3" borderId="3" xfId="0" applyNumberFormat="1" applyFont="1" applyFill="1" applyBorder="1" applyAlignment="1">
      <alignment horizontal="left" vertical="top"/>
    </xf>
    <xf numFmtId="0" fontId="13" fillId="3" borderId="3" xfId="0" applyNumberFormat="1" applyFont="1" applyFill="1" applyBorder="1" applyAlignment="1">
      <alignment horizontal="left" vertical="top"/>
    </xf>
    <xf numFmtId="0" fontId="13" fillId="5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67" fontId="6" fillId="2" borderId="3" xfId="0" applyNumberFormat="1" applyFont="1" applyFill="1" applyBorder="1" applyAlignment="1">
      <alignment horizontal="center" wrapText="1"/>
    </xf>
    <xf numFmtId="168" fontId="6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W134"/>
  <sheetViews>
    <sheetView tabSelected="1" view="pageBreakPreview" zoomScale="60" workbookViewId="0">
      <selection activeCell="AB26" sqref="AB26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6" width="11.7109375" style="1" customWidth="1"/>
    <col min="7" max="7" width="9.140625" style="1" customWidth="1"/>
    <col min="8" max="8" width="9.42578125" style="1" customWidth="1"/>
    <col min="9" max="9" width="11.7109375" style="1" customWidth="1"/>
    <col min="10" max="10" width="14.85546875" style="1" customWidth="1"/>
    <col min="11" max="11" width="14.7109375" style="1" customWidth="1"/>
    <col min="12" max="12" width="16" style="1" customWidth="1"/>
    <col min="13" max="13" width="9.42578125" style="1" customWidth="1"/>
    <col min="14" max="14" width="9.85546875" style="1" customWidth="1"/>
    <col min="15" max="15" width="11" style="1" customWidth="1"/>
    <col min="16" max="16" width="4.42578125" style="1" customWidth="1"/>
    <col min="17" max="17" width="3.42578125" style="1" customWidth="1"/>
    <col min="18" max="18" width="11.85546875" style="1" customWidth="1"/>
    <col min="19" max="19" width="6.7109375" style="1" customWidth="1"/>
    <col min="20" max="20" width="10.42578125" style="27" customWidth="1"/>
    <col min="21" max="23" width="10.42578125" style="27"/>
  </cols>
  <sheetData>
    <row r="1" spans="1:23" s="1" customFormat="1" ht="10.95" customHeight="1">
      <c r="N1" s="119" t="s">
        <v>0</v>
      </c>
      <c r="O1" s="119"/>
      <c r="P1" s="119"/>
      <c r="Q1" s="119"/>
      <c r="R1" s="119"/>
      <c r="T1" s="26"/>
      <c r="U1" s="26"/>
      <c r="V1" s="26"/>
      <c r="W1" s="26"/>
    </row>
    <row r="2" spans="1:23" s="1" customFormat="1" ht="13.2" customHeight="1">
      <c r="N2" s="119" t="s">
        <v>1</v>
      </c>
      <c r="O2" s="119"/>
      <c r="P2" s="119"/>
      <c r="Q2" s="119"/>
      <c r="R2" s="119"/>
      <c r="T2" s="26"/>
      <c r="U2" s="26"/>
      <c r="V2" s="26"/>
      <c r="W2" s="26"/>
    </row>
    <row r="3" spans="1:23" s="1" customFormat="1" ht="18" customHeight="1">
      <c r="N3" s="120" t="s">
        <v>2</v>
      </c>
      <c r="O3" s="120"/>
      <c r="P3" s="120"/>
      <c r="Q3" s="120"/>
      <c r="R3" s="120"/>
      <c r="T3" s="26"/>
      <c r="U3" s="26"/>
      <c r="V3" s="26"/>
      <c r="W3" s="26"/>
    </row>
    <row r="4" spans="1:23" s="1" customFormat="1" ht="13.2" customHeight="1">
      <c r="T4" s="26"/>
      <c r="U4" s="26"/>
      <c r="V4" s="26"/>
      <c r="W4" s="26"/>
    </row>
    <row r="5" spans="1:23" s="1" customFormat="1" ht="13.2" customHeight="1">
      <c r="M5" s="121" t="s">
        <v>0</v>
      </c>
      <c r="N5" s="121"/>
      <c r="O5" s="121"/>
      <c r="P5" s="121"/>
      <c r="Q5" s="121"/>
      <c r="R5" s="121"/>
      <c r="S5" s="121"/>
      <c r="T5" s="26"/>
      <c r="U5" s="26"/>
      <c r="V5" s="26"/>
      <c r="W5" s="26"/>
    </row>
    <row r="6" spans="1:23" s="1" customFormat="1" ht="13.2" customHeight="1">
      <c r="M6" s="16"/>
      <c r="N6" s="16"/>
      <c r="O6" s="16"/>
      <c r="P6" s="16"/>
      <c r="Q6" s="16"/>
      <c r="R6" s="16"/>
      <c r="S6" s="16"/>
      <c r="T6" s="26"/>
      <c r="U6" s="26"/>
      <c r="V6" s="26"/>
      <c r="W6" s="26"/>
    </row>
    <row r="7" spans="1:23" s="17" customFormat="1" ht="25.2" customHeight="1">
      <c r="M7" s="114" t="s">
        <v>74</v>
      </c>
      <c r="N7" s="114"/>
      <c r="O7" s="114"/>
      <c r="P7" s="114"/>
      <c r="Q7" s="114"/>
      <c r="R7" s="114"/>
      <c r="S7" s="18"/>
      <c r="T7" s="28"/>
      <c r="U7" s="28"/>
      <c r="V7" s="28"/>
      <c r="W7" s="28"/>
    </row>
    <row r="8" spans="1:23" s="17" customFormat="1" ht="10.95" customHeight="1">
      <c r="M8" s="115" t="s">
        <v>9</v>
      </c>
      <c r="N8" s="115"/>
      <c r="O8" s="115"/>
      <c r="P8" s="115"/>
      <c r="Q8" s="115"/>
      <c r="R8" s="115"/>
      <c r="S8" s="19"/>
      <c r="T8" s="28"/>
      <c r="U8" s="28"/>
      <c r="V8" s="28"/>
      <c r="W8" s="28"/>
    </row>
    <row r="9" spans="1:23" s="17" customFormat="1" ht="13.2" customHeight="1">
      <c r="M9" s="116" t="s">
        <v>86</v>
      </c>
      <c r="N9" s="117"/>
      <c r="O9" s="117"/>
      <c r="P9" s="17" t="s">
        <v>75</v>
      </c>
      <c r="Q9" s="118">
        <v>186</v>
      </c>
      <c r="R9" s="118"/>
      <c r="S9" s="19"/>
      <c r="T9" s="28"/>
      <c r="U9" s="28"/>
      <c r="V9" s="28"/>
      <c r="W9" s="28"/>
    </row>
    <row r="11" spans="1:23" s="1" customFormat="1" ht="10.95" customHeight="1">
      <c r="T11" s="26"/>
      <c r="U11" s="26"/>
      <c r="V11" s="26"/>
      <c r="W11" s="26"/>
    </row>
    <row r="12" spans="1:23" s="1" customFormat="1" ht="16.2" customHeight="1">
      <c r="A12" s="122" t="s">
        <v>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T12" s="26"/>
      <c r="U12" s="26"/>
      <c r="V12" s="26"/>
      <c r="W12" s="26"/>
    </row>
    <row r="13" spans="1:23" s="1" customFormat="1" ht="16.2" customHeight="1">
      <c r="A13" s="123" t="s">
        <v>4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T13" s="26"/>
      <c r="U13" s="26"/>
      <c r="V13" s="26"/>
      <c r="W13" s="26"/>
    </row>
    <row r="16" spans="1:23" ht="10.95" customHeight="1">
      <c r="A16" s="2" t="s">
        <v>5</v>
      </c>
      <c r="B16" s="109">
        <v>700000</v>
      </c>
      <c r="C16" s="109"/>
      <c r="E16" s="110" t="s">
        <v>6</v>
      </c>
      <c r="F16" s="110"/>
      <c r="G16" s="110"/>
      <c r="H16" s="110"/>
      <c r="I16" s="110"/>
      <c r="J16" s="110"/>
      <c r="K16" s="110"/>
      <c r="L16" s="110"/>
      <c r="M16" s="110"/>
      <c r="P16" s="111">
        <v>5484534</v>
      </c>
      <c r="Q16" s="111"/>
      <c r="R16" s="111"/>
    </row>
    <row r="17" spans="1:23" ht="40.799999999999997" customHeight="1">
      <c r="A17" s="3" t="s">
        <v>7</v>
      </c>
      <c r="B17" s="108" t="s">
        <v>8</v>
      </c>
      <c r="C17" s="108"/>
      <c r="E17" s="58" t="s">
        <v>9</v>
      </c>
      <c r="F17" s="58"/>
      <c r="G17" s="58"/>
      <c r="H17" s="58"/>
      <c r="I17" s="58"/>
      <c r="J17" s="58"/>
      <c r="K17" s="58"/>
      <c r="L17" s="58"/>
      <c r="M17" s="58"/>
      <c r="P17" s="58" t="s">
        <v>10</v>
      </c>
      <c r="Q17" s="58"/>
      <c r="R17" s="58"/>
    </row>
    <row r="18" spans="1:23" ht="22.2" customHeight="1">
      <c r="A18" s="2" t="s">
        <v>11</v>
      </c>
      <c r="B18" s="109">
        <v>710000</v>
      </c>
      <c r="C18" s="109"/>
      <c r="E18" s="110" t="s">
        <v>6</v>
      </c>
      <c r="F18" s="110"/>
      <c r="G18" s="110"/>
      <c r="H18" s="110"/>
      <c r="I18" s="110"/>
      <c r="J18" s="110"/>
      <c r="K18" s="110"/>
      <c r="L18" s="110"/>
      <c r="M18" s="110"/>
      <c r="P18" s="111">
        <v>5484534</v>
      </c>
      <c r="Q18" s="111"/>
      <c r="R18" s="111"/>
    </row>
    <row r="19" spans="1:23" ht="43.95" customHeight="1">
      <c r="A19" s="3" t="s">
        <v>7</v>
      </c>
      <c r="B19" s="108" t="s">
        <v>8</v>
      </c>
      <c r="C19" s="108"/>
      <c r="E19" s="58" t="s">
        <v>12</v>
      </c>
      <c r="F19" s="58"/>
      <c r="G19" s="58"/>
      <c r="H19" s="58"/>
      <c r="I19" s="58"/>
      <c r="J19" s="58"/>
      <c r="K19" s="58"/>
      <c r="L19" s="58"/>
      <c r="M19" s="58"/>
      <c r="P19" s="58" t="s">
        <v>10</v>
      </c>
      <c r="Q19" s="58"/>
      <c r="R19" s="58"/>
    </row>
    <row r="20" spans="1:23" ht="33" customHeight="1">
      <c r="A20" s="2" t="s">
        <v>13</v>
      </c>
      <c r="B20" s="124">
        <v>712111</v>
      </c>
      <c r="C20" s="124"/>
      <c r="E20" s="125">
        <v>2111</v>
      </c>
      <c r="F20" s="125"/>
      <c r="H20" s="126">
        <v>726</v>
      </c>
      <c r="I20" s="126"/>
      <c r="K20" s="110" t="s">
        <v>14</v>
      </c>
      <c r="L20" s="110"/>
      <c r="M20" s="110"/>
      <c r="N20" s="110"/>
      <c r="P20" s="127">
        <v>253600000</v>
      </c>
      <c r="Q20" s="127"/>
      <c r="R20" s="127"/>
    </row>
    <row r="21" spans="1:23" ht="43.8" customHeight="1">
      <c r="A21" s="4" t="s">
        <v>7</v>
      </c>
      <c r="B21" s="108" t="s">
        <v>8</v>
      </c>
      <c r="C21" s="108"/>
      <c r="E21" s="112" t="s">
        <v>15</v>
      </c>
      <c r="F21" s="112"/>
      <c r="H21" s="112" t="s">
        <v>16</v>
      </c>
      <c r="I21" s="112"/>
      <c r="K21" s="112" t="s">
        <v>17</v>
      </c>
      <c r="L21" s="112"/>
      <c r="M21" s="112"/>
      <c r="N21" s="112"/>
      <c r="P21" s="58" t="s">
        <v>18</v>
      </c>
      <c r="Q21" s="58"/>
      <c r="R21" s="58"/>
    </row>
    <row r="22" spans="1:23" ht="10.95" customHeight="1">
      <c r="A22" s="2" t="s">
        <v>19</v>
      </c>
      <c r="B22" s="91" t="s">
        <v>88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  <row r="24" spans="1:23" ht="10.95" customHeight="1">
      <c r="A24" s="5" t="s">
        <v>20</v>
      </c>
      <c r="B24" s="107" t="s">
        <v>21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23" ht="11.4" hidden="1" customHeight="1"/>
    <row r="26" spans="1:23" ht="83.4" customHeight="1">
      <c r="B26" s="90" t="s">
        <v>87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</row>
    <row r="27" spans="1:23" ht="10.95" customHeight="1"/>
    <row r="28" spans="1:23" ht="10.95" customHeight="1">
      <c r="A28" s="2" t="s">
        <v>22</v>
      </c>
      <c r="B28" s="91" t="s">
        <v>23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23" ht="7.2" customHeight="1"/>
    <row r="30" spans="1:23" ht="10.95" customHeight="1">
      <c r="A30" s="92" t="s">
        <v>24</v>
      </c>
      <c r="B30" s="92"/>
      <c r="C30" s="93" t="s">
        <v>25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1" spans="1:23" s="3" customFormat="1" ht="22.2" customHeight="1">
      <c r="A31" s="94">
        <v>1</v>
      </c>
      <c r="B31" s="94"/>
      <c r="C31" s="89" t="s">
        <v>26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T31" s="29"/>
      <c r="U31" s="29"/>
      <c r="V31" s="29"/>
      <c r="W31" s="29"/>
    </row>
    <row r="32" spans="1:23" ht="10.95" customHeight="1"/>
    <row r="33" spans="1:23" ht="10.95" customHeight="1">
      <c r="A33" s="2" t="s">
        <v>27</v>
      </c>
      <c r="B33" s="67" t="s">
        <v>28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1:23" ht="10.95" hidden="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10.95" customHeight="1">
      <c r="B35" s="90" t="s">
        <v>29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1:23" ht="10.95" customHeight="1"/>
    <row r="37" spans="1:23" ht="10.95" customHeight="1">
      <c r="A37" s="2" t="s">
        <v>30</v>
      </c>
      <c r="B37" s="91" t="s">
        <v>31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</row>
    <row r="38" spans="1:23" ht="7.2" customHeight="1"/>
    <row r="39" spans="1:23" ht="10.95" customHeight="1">
      <c r="A39" s="92" t="s">
        <v>24</v>
      </c>
      <c r="B39" s="92"/>
      <c r="C39" s="93" t="s">
        <v>32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</row>
    <row r="40" spans="1:23" s="3" customFormat="1" ht="10.95" customHeight="1">
      <c r="A40" s="94">
        <v>1</v>
      </c>
      <c r="B40" s="94"/>
      <c r="C40" s="89" t="s">
        <v>33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T40" s="29"/>
      <c r="U40" s="29"/>
      <c r="V40" s="29"/>
      <c r="W40" s="29"/>
    </row>
    <row r="41" spans="1:23" s="3" customFormat="1" ht="10.95" customHeight="1">
      <c r="A41" s="94">
        <v>2</v>
      </c>
      <c r="B41" s="94"/>
      <c r="C41" s="89" t="s">
        <v>34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T41" s="29"/>
      <c r="U41" s="29"/>
      <c r="V41" s="29"/>
      <c r="W41" s="29"/>
    </row>
    <row r="42" spans="1:23" s="3" customFormat="1" ht="10.95" customHeight="1">
      <c r="A42" s="94">
        <v>3</v>
      </c>
      <c r="B42" s="94"/>
      <c r="C42" s="89" t="s">
        <v>35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T42" s="29"/>
      <c r="U42" s="29"/>
      <c r="V42" s="29"/>
      <c r="W42" s="29"/>
    </row>
    <row r="43" spans="1:23" s="3" customFormat="1" ht="10.95" customHeight="1">
      <c r="A43" s="94">
        <v>4</v>
      </c>
      <c r="B43" s="94"/>
      <c r="C43" s="89" t="s">
        <v>36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T43" s="29"/>
      <c r="U43" s="29"/>
      <c r="V43" s="29"/>
      <c r="W43" s="29"/>
    </row>
    <row r="44" spans="1:23" s="3" customFormat="1" ht="10.95" customHeight="1">
      <c r="A44" s="94">
        <v>5</v>
      </c>
      <c r="B44" s="94"/>
      <c r="C44" s="89" t="s">
        <v>80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T44" s="29"/>
      <c r="U44" s="29"/>
      <c r="V44" s="29"/>
      <c r="W44" s="29"/>
    </row>
    <row r="45" spans="1:23" ht="10.95" customHeight="1"/>
    <row r="46" spans="1:23" ht="10.95" customHeight="1">
      <c r="A46" s="2" t="s">
        <v>37</v>
      </c>
      <c r="B46" s="91" t="s">
        <v>38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O46" s="2" t="s">
        <v>39</v>
      </c>
    </row>
    <row r="47" spans="1:23" ht="10.95" customHeight="1"/>
    <row r="48" spans="1:23" ht="10.95" customHeight="1">
      <c r="A48" s="95" t="s">
        <v>24</v>
      </c>
      <c r="B48" s="95"/>
      <c r="C48" s="98" t="s">
        <v>38</v>
      </c>
      <c r="D48" s="98"/>
      <c r="E48" s="98"/>
      <c r="F48" s="98"/>
      <c r="G48" s="98"/>
      <c r="H48" s="98"/>
      <c r="I48" s="98"/>
      <c r="J48" s="98" t="s">
        <v>40</v>
      </c>
      <c r="K48" s="98"/>
      <c r="L48" s="101" t="s">
        <v>41</v>
      </c>
      <c r="M48" s="101"/>
      <c r="N48" s="104" t="s">
        <v>42</v>
      </c>
      <c r="O48" s="104"/>
    </row>
    <row r="49" spans="1:23" ht="10.95" customHeight="1">
      <c r="A49" s="96"/>
      <c r="B49" s="97"/>
      <c r="C49" s="99"/>
      <c r="D49" s="100"/>
      <c r="E49" s="100"/>
      <c r="F49" s="100"/>
      <c r="G49" s="100"/>
      <c r="H49" s="100"/>
      <c r="I49" s="100"/>
      <c r="J49" s="99"/>
      <c r="K49" s="100"/>
      <c r="L49" s="102"/>
      <c r="M49" s="103"/>
      <c r="N49" s="105"/>
      <c r="O49" s="106"/>
    </row>
    <row r="50" spans="1:23" s="1" customFormat="1" ht="10.95" customHeight="1">
      <c r="A50" s="73">
        <v>1</v>
      </c>
      <c r="B50" s="73"/>
      <c r="C50" s="74">
        <v>2</v>
      </c>
      <c r="D50" s="74"/>
      <c r="E50" s="74"/>
      <c r="F50" s="74"/>
      <c r="G50" s="74"/>
      <c r="H50" s="74"/>
      <c r="I50" s="74"/>
      <c r="J50" s="84">
        <v>3</v>
      </c>
      <c r="K50" s="84"/>
      <c r="L50" s="84">
        <v>4</v>
      </c>
      <c r="M50" s="84"/>
      <c r="N50" s="76">
        <v>5</v>
      </c>
      <c r="O50" s="76"/>
      <c r="T50" s="26"/>
      <c r="U50" s="26"/>
      <c r="V50" s="26"/>
      <c r="W50" s="26"/>
    </row>
    <row r="51" spans="1:23" s="1" customFormat="1" ht="10.95" customHeight="1">
      <c r="A51" s="47">
        <v>1</v>
      </c>
      <c r="B51" s="47"/>
      <c r="C51" s="48" t="s">
        <v>33</v>
      </c>
      <c r="D51" s="48"/>
      <c r="E51" s="48"/>
      <c r="F51" s="48"/>
      <c r="G51" s="48"/>
      <c r="H51" s="48"/>
      <c r="I51" s="48"/>
      <c r="J51" s="49">
        <f>10918876+300000+217905</f>
        <v>11436781</v>
      </c>
      <c r="K51" s="49"/>
      <c r="L51" s="77"/>
      <c r="M51" s="77"/>
      <c r="N51" s="49">
        <f>J51+L51</f>
        <v>11436781</v>
      </c>
      <c r="O51" s="49"/>
      <c r="T51" s="26"/>
      <c r="U51" s="26"/>
      <c r="V51" s="26"/>
      <c r="W51" s="26"/>
    </row>
    <row r="52" spans="1:23" s="1" customFormat="1" ht="10.95" customHeight="1">
      <c r="A52" s="47">
        <v>2</v>
      </c>
      <c r="B52" s="47"/>
      <c r="C52" s="48" t="s">
        <v>34</v>
      </c>
      <c r="D52" s="48"/>
      <c r="E52" s="48"/>
      <c r="F52" s="48"/>
      <c r="G52" s="48"/>
      <c r="H52" s="48"/>
      <c r="I52" s="48"/>
      <c r="J52" s="49">
        <v>420829</v>
      </c>
      <c r="K52" s="49"/>
      <c r="L52" s="77"/>
      <c r="M52" s="77"/>
      <c r="N52" s="49">
        <f>J52+L52</f>
        <v>420829</v>
      </c>
      <c r="O52" s="49"/>
      <c r="T52" s="26"/>
      <c r="U52" s="26"/>
      <c r="V52" s="26"/>
      <c r="W52" s="26"/>
    </row>
    <row r="53" spans="1:23" s="1" customFormat="1" ht="10.95" customHeight="1">
      <c r="A53" s="47">
        <v>3</v>
      </c>
      <c r="B53" s="47"/>
      <c r="C53" s="48" t="s">
        <v>35</v>
      </c>
      <c r="D53" s="48"/>
      <c r="E53" s="48"/>
      <c r="F53" s="48"/>
      <c r="G53" s="48"/>
      <c r="H53" s="48"/>
      <c r="I53" s="48"/>
      <c r="J53" s="77"/>
      <c r="K53" s="77"/>
      <c r="L53" s="49">
        <f>9305140+1327650-187998-1794557-829243</f>
        <v>7820992</v>
      </c>
      <c r="M53" s="49"/>
      <c r="N53" s="49">
        <f>J53+L53</f>
        <v>7820992</v>
      </c>
      <c r="O53" s="49"/>
      <c r="T53" s="26"/>
      <c r="U53" s="26"/>
      <c r="V53" s="26"/>
      <c r="W53" s="26"/>
    </row>
    <row r="54" spans="1:23" s="1" customFormat="1" ht="10.95" customHeight="1">
      <c r="A54" s="47">
        <v>4</v>
      </c>
      <c r="B54" s="47"/>
      <c r="C54" s="48" t="s">
        <v>36</v>
      </c>
      <c r="D54" s="48"/>
      <c r="E54" s="48"/>
      <c r="F54" s="48"/>
      <c r="G54" s="48"/>
      <c r="H54" s="48"/>
      <c r="I54" s="48"/>
      <c r="J54" s="49">
        <f>720000-312336</f>
        <v>407664</v>
      </c>
      <c r="K54" s="49"/>
      <c r="L54" s="77"/>
      <c r="M54" s="77"/>
      <c r="N54" s="49">
        <f>J54+L54</f>
        <v>407664</v>
      </c>
      <c r="O54" s="49"/>
      <c r="T54" s="26"/>
      <c r="U54" s="26"/>
      <c r="V54" s="26"/>
      <c r="W54" s="26"/>
    </row>
    <row r="55" spans="1:23" s="1" customFormat="1" ht="10.95" customHeight="1">
      <c r="A55" s="47">
        <v>5</v>
      </c>
      <c r="B55" s="47"/>
      <c r="C55" s="48" t="s">
        <v>80</v>
      </c>
      <c r="D55" s="48"/>
      <c r="E55" s="48"/>
      <c r="F55" s="48"/>
      <c r="G55" s="48"/>
      <c r="H55" s="48"/>
      <c r="I55" s="48"/>
      <c r="J55" s="49"/>
      <c r="K55" s="49"/>
      <c r="L55" s="49">
        <f>187998-5340</f>
        <v>182658</v>
      </c>
      <c r="M55" s="49"/>
      <c r="N55" s="50">
        <f>J55+L55</f>
        <v>182658</v>
      </c>
      <c r="O55" s="50"/>
      <c r="T55" s="26"/>
      <c r="U55" s="26"/>
      <c r="V55" s="26"/>
      <c r="W55" s="26"/>
    </row>
    <row r="56" spans="1:23" s="1" customFormat="1" ht="10.95" customHeight="1">
      <c r="A56" s="80" t="s">
        <v>42</v>
      </c>
      <c r="B56" s="80"/>
      <c r="C56" s="80"/>
      <c r="D56" s="80"/>
      <c r="E56" s="80"/>
      <c r="F56" s="80"/>
      <c r="G56" s="80"/>
      <c r="H56" s="80"/>
      <c r="I56" s="80"/>
      <c r="J56" s="82">
        <f>J51+J52+J53+J54+J55</f>
        <v>12265274</v>
      </c>
      <c r="K56" s="82"/>
      <c r="L56" s="82">
        <f>L51+L52+L53+L54+L55</f>
        <v>8003650</v>
      </c>
      <c r="M56" s="82"/>
      <c r="N56" s="86">
        <f>N51+N52+N53+N54+N55</f>
        <v>20268924</v>
      </c>
      <c r="O56" s="86"/>
      <c r="T56" s="26"/>
      <c r="U56" s="26"/>
      <c r="V56" s="26"/>
      <c r="W56" s="26"/>
    </row>
    <row r="57" spans="1:23" s="1" customFormat="1" ht="10.95" customHeight="1">
      <c r="T57" s="26"/>
      <c r="U57" s="26"/>
      <c r="V57" s="26"/>
      <c r="W57" s="26"/>
    </row>
    <row r="58" spans="1:23" s="1" customFormat="1" ht="10.95" customHeight="1">
      <c r="A58" s="67" t="s">
        <v>43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113" t="s">
        <v>39</v>
      </c>
      <c r="S58" s="113"/>
      <c r="T58" s="26"/>
      <c r="U58" s="26"/>
      <c r="V58" s="26"/>
      <c r="W58" s="26"/>
    </row>
    <row r="59" spans="1:23" s="1" customFormat="1" ht="10.95" customHeight="1">
      <c r="T59" s="26"/>
      <c r="U59" s="26"/>
      <c r="V59" s="26"/>
      <c r="W59" s="26"/>
    </row>
    <row r="60" spans="1:23" s="7" customFormat="1" ht="10.95" customHeight="1">
      <c r="A60" s="87" t="s">
        <v>24</v>
      </c>
      <c r="B60" s="87"/>
      <c r="C60" s="88" t="s">
        <v>44</v>
      </c>
      <c r="D60" s="88"/>
      <c r="E60" s="88"/>
      <c r="F60" s="88"/>
      <c r="G60" s="88"/>
      <c r="H60" s="88"/>
      <c r="I60" s="88"/>
      <c r="J60" s="88"/>
      <c r="K60" s="88"/>
      <c r="L60" s="88"/>
      <c r="M60" s="88" t="s">
        <v>40</v>
      </c>
      <c r="N60" s="88"/>
      <c r="O60" s="88" t="s">
        <v>41</v>
      </c>
      <c r="P60" s="88"/>
      <c r="Q60" s="88"/>
      <c r="R60" s="83" t="s">
        <v>42</v>
      </c>
      <c r="S60" s="83"/>
      <c r="T60" s="30"/>
      <c r="U60" s="30"/>
      <c r="V60" s="30"/>
      <c r="W60" s="30"/>
    </row>
    <row r="61" spans="1:23" s="7" customFormat="1" ht="10.95" customHeight="1">
      <c r="A61" s="73">
        <v>1</v>
      </c>
      <c r="B61" s="73"/>
      <c r="C61" s="84">
        <v>2</v>
      </c>
      <c r="D61" s="84"/>
      <c r="E61" s="84"/>
      <c r="F61" s="84"/>
      <c r="G61" s="84"/>
      <c r="H61" s="84"/>
      <c r="I61" s="84"/>
      <c r="J61" s="84"/>
      <c r="K61" s="84"/>
      <c r="L61" s="84"/>
      <c r="M61" s="84">
        <v>3</v>
      </c>
      <c r="N61" s="84"/>
      <c r="O61" s="84">
        <v>4</v>
      </c>
      <c r="P61" s="84"/>
      <c r="Q61" s="84"/>
      <c r="R61" s="76">
        <v>5</v>
      </c>
      <c r="S61" s="76"/>
      <c r="T61" s="30"/>
      <c r="U61" s="30"/>
      <c r="V61" s="30"/>
      <c r="W61" s="30"/>
    </row>
    <row r="62" spans="1:23" s="1" customFormat="1" ht="10.95" customHeight="1">
      <c r="A62" s="47">
        <v>1</v>
      </c>
      <c r="B62" s="47"/>
      <c r="C62" s="48" t="s">
        <v>45</v>
      </c>
      <c r="D62" s="48"/>
      <c r="E62" s="48"/>
      <c r="F62" s="48"/>
      <c r="G62" s="48"/>
      <c r="H62" s="48"/>
      <c r="I62" s="48"/>
      <c r="J62" s="48"/>
      <c r="K62" s="48"/>
      <c r="L62" s="48"/>
      <c r="M62" s="49">
        <f>12059705+300000+217905-312336</f>
        <v>12265274</v>
      </c>
      <c r="N62" s="49"/>
      <c r="O62" s="85">
        <f>9305140+1327650+187998-187998-5340-1794557-829243</f>
        <v>8003650</v>
      </c>
      <c r="P62" s="85"/>
      <c r="Q62" s="85"/>
      <c r="R62" s="49">
        <f>M62+O62</f>
        <v>20268924</v>
      </c>
      <c r="S62" s="49"/>
      <c r="T62" s="26"/>
      <c r="U62" s="26"/>
      <c r="V62" s="26"/>
      <c r="W62" s="26"/>
    </row>
    <row r="63" spans="1:23" s="1" customFormat="1" ht="10.95" hidden="1" customHeight="1">
      <c r="A63" s="47">
        <v>2</v>
      </c>
      <c r="B63" s="47"/>
      <c r="C63" s="48" t="s">
        <v>46</v>
      </c>
      <c r="D63" s="48"/>
      <c r="E63" s="48"/>
      <c r="F63" s="48"/>
      <c r="G63" s="48"/>
      <c r="H63" s="48"/>
      <c r="I63" s="48"/>
      <c r="J63" s="48"/>
      <c r="K63" s="48"/>
      <c r="L63" s="48"/>
      <c r="M63" s="77"/>
      <c r="N63" s="77"/>
      <c r="O63" s="78"/>
      <c r="P63" s="78"/>
      <c r="Q63" s="78"/>
      <c r="R63" s="77"/>
      <c r="S63" s="77"/>
      <c r="T63" s="26"/>
      <c r="U63" s="26"/>
      <c r="V63" s="26"/>
      <c r="W63" s="26"/>
    </row>
    <row r="64" spans="1:23" s="1" customFormat="1" ht="10.95" customHeight="1">
      <c r="A64" s="79"/>
      <c r="B64" s="79"/>
      <c r="C64" s="80" t="s">
        <v>42</v>
      </c>
      <c r="D64" s="80"/>
      <c r="E64" s="80"/>
      <c r="F64" s="80"/>
      <c r="G64" s="80"/>
      <c r="H64" s="80"/>
      <c r="I64" s="80"/>
      <c r="J64" s="80"/>
      <c r="K64" s="80"/>
      <c r="L64" s="80"/>
      <c r="M64" s="81">
        <f>M62</f>
        <v>12265274</v>
      </c>
      <c r="N64" s="81"/>
      <c r="O64" s="82">
        <f>O62</f>
        <v>8003650</v>
      </c>
      <c r="P64" s="82"/>
      <c r="Q64" s="82"/>
      <c r="R64" s="81">
        <f>R62</f>
        <v>20268924</v>
      </c>
      <c r="S64" s="81"/>
      <c r="T64" s="26"/>
      <c r="U64" s="26"/>
      <c r="V64" s="26"/>
      <c r="W64" s="26"/>
    </row>
    <row r="66" spans="1:23" s="1" customFormat="1" ht="10.95" customHeight="1">
      <c r="A66" s="67" t="s">
        <v>47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26"/>
      <c r="U66" s="26"/>
      <c r="V66" s="26"/>
      <c r="W66" s="26"/>
    </row>
    <row r="67" spans="1:23" s="1" customFormat="1" ht="10.95" customHeight="1">
      <c r="T67" s="26"/>
      <c r="U67" s="26"/>
      <c r="V67" s="26"/>
      <c r="W67" s="26"/>
    </row>
    <row r="68" spans="1:23" s="1" customFormat="1" ht="24" customHeight="1">
      <c r="A68" s="68" t="s">
        <v>24</v>
      </c>
      <c r="B68" s="68"/>
      <c r="C68" s="69" t="s">
        <v>48</v>
      </c>
      <c r="D68" s="69"/>
      <c r="E68" s="69"/>
      <c r="F68" s="69"/>
      <c r="G68" s="69"/>
      <c r="H68" s="69"/>
      <c r="I68" s="8" t="s">
        <v>49</v>
      </c>
      <c r="J68" s="70" t="s">
        <v>50</v>
      </c>
      <c r="K68" s="70"/>
      <c r="L68" s="70"/>
      <c r="M68" s="71" t="s">
        <v>40</v>
      </c>
      <c r="N68" s="71"/>
      <c r="O68" s="71" t="s">
        <v>41</v>
      </c>
      <c r="P68" s="71"/>
      <c r="Q68" s="71"/>
      <c r="R68" s="72" t="s">
        <v>42</v>
      </c>
      <c r="S68" s="72"/>
      <c r="T68" s="26"/>
      <c r="U68" s="26"/>
      <c r="V68" s="26"/>
      <c r="W68" s="26"/>
    </row>
    <row r="69" spans="1:23" s="1" customFormat="1" ht="10.95" customHeight="1">
      <c r="A69" s="73">
        <v>1</v>
      </c>
      <c r="B69" s="73"/>
      <c r="C69" s="74">
        <v>2</v>
      </c>
      <c r="D69" s="74"/>
      <c r="E69" s="74"/>
      <c r="F69" s="74"/>
      <c r="G69" s="74"/>
      <c r="H69" s="74"/>
      <c r="I69" s="6">
        <v>3</v>
      </c>
      <c r="J69" s="74">
        <v>4</v>
      </c>
      <c r="K69" s="74"/>
      <c r="L69" s="74"/>
      <c r="M69" s="75">
        <v>5</v>
      </c>
      <c r="N69" s="75"/>
      <c r="O69" s="75">
        <v>6</v>
      </c>
      <c r="P69" s="75"/>
      <c r="Q69" s="75"/>
      <c r="R69" s="76">
        <v>7</v>
      </c>
      <c r="S69" s="76"/>
      <c r="T69" s="26"/>
      <c r="U69" s="26"/>
      <c r="V69" s="26"/>
      <c r="W69" s="26"/>
    </row>
    <row r="70" spans="1:23" s="24" customFormat="1" ht="10.95" customHeight="1">
      <c r="A70" s="51">
        <v>1</v>
      </c>
      <c r="B70" s="51"/>
      <c r="C70" s="52" t="s">
        <v>33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25"/>
      <c r="U70" s="25"/>
      <c r="V70" s="25"/>
      <c r="W70" s="25"/>
    </row>
    <row r="71" spans="1:23" s="9" customFormat="1" ht="10.95" customHeight="1">
      <c r="A71" s="33">
        <v>1</v>
      </c>
      <c r="B71" s="33"/>
      <c r="C71" s="34" t="s">
        <v>51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25"/>
      <c r="U71" s="25"/>
      <c r="V71" s="25"/>
      <c r="W71" s="25"/>
    </row>
    <row r="72" spans="1:23" s="9" customFormat="1" ht="29.4" customHeight="1">
      <c r="A72" s="35"/>
      <c r="B72" s="35"/>
      <c r="C72" s="45" t="s">
        <v>52</v>
      </c>
      <c r="D72" s="45"/>
      <c r="E72" s="45"/>
      <c r="F72" s="45"/>
      <c r="G72" s="45"/>
      <c r="H72" s="45"/>
      <c r="I72" s="10" t="s">
        <v>53</v>
      </c>
      <c r="J72" s="46" t="s">
        <v>79</v>
      </c>
      <c r="K72" s="46"/>
      <c r="L72" s="46"/>
      <c r="M72" s="42">
        <f>10918876+300000+217905</f>
        <v>11436781</v>
      </c>
      <c r="N72" s="42"/>
      <c r="O72" s="44"/>
      <c r="P72" s="44"/>
      <c r="Q72" s="44"/>
      <c r="R72" s="42">
        <f>M72</f>
        <v>11436781</v>
      </c>
      <c r="S72" s="42"/>
      <c r="T72" s="31"/>
      <c r="U72" s="25"/>
      <c r="V72" s="25"/>
      <c r="W72" s="25"/>
    </row>
    <row r="73" spans="1:23" s="9" customFormat="1" ht="10.95" customHeight="1">
      <c r="A73" s="33">
        <v>2</v>
      </c>
      <c r="B73" s="33"/>
      <c r="C73" s="34" t="s">
        <v>54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25"/>
      <c r="U73" s="25"/>
      <c r="V73" s="25"/>
      <c r="W73" s="25"/>
    </row>
    <row r="74" spans="1:23" s="9" customFormat="1" ht="22.2" customHeight="1">
      <c r="A74" s="35"/>
      <c r="B74" s="35"/>
      <c r="C74" s="45" t="s">
        <v>55</v>
      </c>
      <c r="D74" s="45"/>
      <c r="E74" s="45"/>
      <c r="F74" s="45"/>
      <c r="G74" s="45"/>
      <c r="H74" s="45"/>
      <c r="I74" s="10" t="s">
        <v>56</v>
      </c>
      <c r="J74" s="37" t="s">
        <v>77</v>
      </c>
      <c r="K74" s="37"/>
      <c r="L74" s="37"/>
      <c r="M74" s="38">
        <v>5</v>
      </c>
      <c r="N74" s="38"/>
      <c r="O74" s="44"/>
      <c r="P74" s="44"/>
      <c r="Q74" s="44"/>
      <c r="R74" s="38">
        <f>M74</f>
        <v>5</v>
      </c>
      <c r="S74" s="38"/>
      <c r="T74" s="25"/>
      <c r="U74" s="25"/>
      <c r="V74" s="25"/>
      <c r="W74" s="25"/>
    </row>
    <row r="75" spans="1:23" s="9" customFormat="1" ht="10.95" customHeight="1">
      <c r="A75" s="33">
        <v>3</v>
      </c>
      <c r="B75" s="33"/>
      <c r="C75" s="34" t="s">
        <v>57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25"/>
      <c r="U75" s="25"/>
      <c r="V75" s="25"/>
      <c r="W75" s="25"/>
    </row>
    <row r="76" spans="1:23" s="9" customFormat="1" ht="10.95" customHeight="1">
      <c r="A76" s="35"/>
      <c r="B76" s="35"/>
      <c r="C76" s="45" t="s">
        <v>58</v>
      </c>
      <c r="D76" s="45"/>
      <c r="E76" s="45"/>
      <c r="F76" s="45"/>
      <c r="G76" s="45"/>
      <c r="H76" s="45"/>
      <c r="I76" s="10" t="s">
        <v>53</v>
      </c>
      <c r="J76" s="37" t="s">
        <v>59</v>
      </c>
      <c r="K76" s="37"/>
      <c r="L76" s="37"/>
      <c r="M76" s="42">
        <f>M72/M74</f>
        <v>2287356.2000000002</v>
      </c>
      <c r="N76" s="42"/>
      <c r="O76" s="44"/>
      <c r="P76" s="44"/>
      <c r="Q76" s="44"/>
      <c r="R76" s="42">
        <f>M76</f>
        <v>2287356.2000000002</v>
      </c>
      <c r="S76" s="42"/>
      <c r="T76" s="25"/>
      <c r="U76" s="25"/>
      <c r="V76" s="25"/>
      <c r="W76" s="25"/>
    </row>
    <row r="77" spans="1:23" s="9" customFormat="1" ht="10.95" customHeight="1">
      <c r="A77" s="33">
        <v>4</v>
      </c>
      <c r="B77" s="33"/>
      <c r="C77" s="34" t="s">
        <v>60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25"/>
      <c r="U77" s="25"/>
      <c r="V77" s="25"/>
      <c r="W77" s="25"/>
    </row>
    <row r="78" spans="1:23" s="9" customFormat="1" ht="10.95" customHeight="1">
      <c r="A78" s="35"/>
      <c r="B78" s="35"/>
      <c r="C78" s="45" t="s">
        <v>61</v>
      </c>
      <c r="D78" s="45"/>
      <c r="E78" s="45"/>
      <c r="F78" s="45"/>
      <c r="G78" s="45"/>
      <c r="H78" s="45"/>
      <c r="I78" s="10" t="s">
        <v>62</v>
      </c>
      <c r="J78" s="37" t="s">
        <v>59</v>
      </c>
      <c r="K78" s="37"/>
      <c r="L78" s="37"/>
      <c r="M78" s="38">
        <v>100</v>
      </c>
      <c r="N78" s="38"/>
      <c r="O78" s="44"/>
      <c r="P78" s="44"/>
      <c r="Q78" s="44"/>
      <c r="R78" s="38">
        <v>100</v>
      </c>
      <c r="S78" s="38"/>
      <c r="T78" s="25"/>
      <c r="U78" s="25"/>
      <c r="V78" s="25"/>
      <c r="W78" s="25"/>
    </row>
    <row r="79" spans="1:23" s="24" customFormat="1" ht="10.95" customHeight="1">
      <c r="A79" s="51">
        <v>2</v>
      </c>
      <c r="B79" s="51"/>
      <c r="C79" s="52" t="s">
        <v>34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25"/>
      <c r="U79" s="25"/>
      <c r="V79" s="25"/>
      <c r="W79" s="25"/>
    </row>
    <row r="80" spans="1:23" s="9" customFormat="1" ht="10.95" customHeight="1">
      <c r="A80" s="33">
        <v>1</v>
      </c>
      <c r="B80" s="33"/>
      <c r="C80" s="34" t="s">
        <v>51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25"/>
      <c r="U80" s="25"/>
      <c r="V80" s="25"/>
      <c r="W80" s="25"/>
    </row>
    <row r="81" spans="1:23" s="9" customFormat="1" ht="30.6" customHeight="1">
      <c r="A81" s="35"/>
      <c r="B81" s="35"/>
      <c r="C81" s="45" t="s">
        <v>52</v>
      </c>
      <c r="D81" s="45"/>
      <c r="E81" s="45"/>
      <c r="F81" s="45"/>
      <c r="G81" s="45"/>
      <c r="H81" s="45"/>
      <c r="I81" s="10" t="s">
        <v>53</v>
      </c>
      <c r="J81" s="46" t="s">
        <v>76</v>
      </c>
      <c r="K81" s="46"/>
      <c r="L81" s="46"/>
      <c r="M81" s="42">
        <v>420829</v>
      </c>
      <c r="N81" s="42"/>
      <c r="O81" s="44"/>
      <c r="P81" s="44"/>
      <c r="Q81" s="44"/>
      <c r="R81" s="42">
        <f>M81</f>
        <v>420829</v>
      </c>
      <c r="S81" s="42"/>
      <c r="T81" s="25"/>
      <c r="U81" s="25"/>
      <c r="V81" s="25"/>
      <c r="W81" s="25"/>
    </row>
    <row r="82" spans="1:23" s="9" customFormat="1" ht="10.95" customHeight="1">
      <c r="A82" s="33">
        <v>2</v>
      </c>
      <c r="B82" s="33"/>
      <c r="C82" s="34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25"/>
      <c r="U82" s="25"/>
      <c r="V82" s="25"/>
      <c r="W82" s="25"/>
    </row>
    <row r="83" spans="1:23" s="9" customFormat="1" ht="10.95" customHeight="1">
      <c r="A83" s="35"/>
      <c r="B83" s="35"/>
      <c r="C83" s="45" t="s">
        <v>63</v>
      </c>
      <c r="D83" s="45"/>
      <c r="E83" s="45"/>
      <c r="F83" s="45"/>
      <c r="G83" s="45"/>
      <c r="H83" s="45"/>
      <c r="I83" s="10" t="s">
        <v>56</v>
      </c>
      <c r="J83" s="37" t="s">
        <v>78</v>
      </c>
      <c r="K83" s="37"/>
      <c r="L83" s="37"/>
      <c r="M83" s="38">
        <v>2</v>
      </c>
      <c r="N83" s="38"/>
      <c r="O83" s="44"/>
      <c r="P83" s="44"/>
      <c r="Q83" s="44"/>
      <c r="R83" s="38">
        <f>M83</f>
        <v>2</v>
      </c>
      <c r="S83" s="38"/>
      <c r="T83" s="25"/>
      <c r="U83" s="25"/>
      <c r="V83" s="25"/>
      <c r="W83" s="25"/>
    </row>
    <row r="84" spans="1:23" s="9" customFormat="1" ht="10.95" customHeight="1">
      <c r="A84" s="33">
        <v>3</v>
      </c>
      <c r="B84" s="33"/>
      <c r="C84" s="34" t="s">
        <v>57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25"/>
      <c r="U84" s="25"/>
      <c r="V84" s="25"/>
      <c r="W84" s="25"/>
    </row>
    <row r="85" spans="1:23" s="9" customFormat="1" ht="10.95" customHeight="1">
      <c r="A85" s="35"/>
      <c r="B85" s="35"/>
      <c r="C85" s="45" t="s">
        <v>58</v>
      </c>
      <c r="D85" s="45"/>
      <c r="E85" s="45"/>
      <c r="F85" s="45"/>
      <c r="G85" s="45"/>
      <c r="H85" s="45"/>
      <c r="I85" s="10" t="s">
        <v>53</v>
      </c>
      <c r="J85" s="37" t="s">
        <v>59</v>
      </c>
      <c r="K85" s="37"/>
      <c r="L85" s="37"/>
      <c r="M85" s="42">
        <f>M81/M83</f>
        <v>210414.5</v>
      </c>
      <c r="N85" s="42"/>
      <c r="O85" s="44"/>
      <c r="P85" s="44"/>
      <c r="Q85" s="44"/>
      <c r="R85" s="42">
        <f>M85</f>
        <v>210414.5</v>
      </c>
      <c r="S85" s="42"/>
      <c r="T85" s="25"/>
      <c r="U85" s="25"/>
      <c r="V85" s="25"/>
      <c r="W85" s="25"/>
    </row>
    <row r="86" spans="1:23" s="20" customFormat="1" ht="10.95" customHeight="1">
      <c r="A86" s="64">
        <v>4</v>
      </c>
      <c r="B86" s="64"/>
      <c r="C86" s="63" t="s">
        <v>60</v>
      </c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25"/>
      <c r="U86" s="25"/>
      <c r="V86" s="25"/>
      <c r="W86" s="25"/>
    </row>
    <row r="87" spans="1:23" s="20" customFormat="1" ht="10.95" customHeight="1">
      <c r="A87" s="65"/>
      <c r="B87" s="65"/>
      <c r="C87" s="36" t="s">
        <v>61</v>
      </c>
      <c r="D87" s="36"/>
      <c r="E87" s="36"/>
      <c r="F87" s="36"/>
      <c r="G87" s="36"/>
      <c r="H87" s="36"/>
      <c r="I87" s="21" t="s">
        <v>62</v>
      </c>
      <c r="J87" s="41" t="s">
        <v>59</v>
      </c>
      <c r="K87" s="41"/>
      <c r="L87" s="41"/>
      <c r="M87" s="66">
        <v>100</v>
      </c>
      <c r="N87" s="66"/>
      <c r="O87" s="39"/>
      <c r="P87" s="39"/>
      <c r="Q87" s="39"/>
      <c r="R87" s="66">
        <f>M87</f>
        <v>100</v>
      </c>
      <c r="S87" s="66"/>
      <c r="T87" s="25"/>
      <c r="U87" s="25"/>
      <c r="V87" s="25"/>
      <c r="W87" s="25"/>
    </row>
    <row r="88" spans="1:23" s="24" customFormat="1" ht="10.95" customHeight="1">
      <c r="A88" s="51">
        <v>3</v>
      </c>
      <c r="B88" s="51"/>
      <c r="C88" s="52" t="s">
        <v>35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25"/>
      <c r="U88" s="25"/>
      <c r="V88" s="25"/>
      <c r="W88" s="25"/>
    </row>
    <row r="89" spans="1:23" s="9" customFormat="1" ht="10.95" customHeight="1">
      <c r="A89" s="33">
        <v>1</v>
      </c>
      <c r="B89" s="33"/>
      <c r="C89" s="34" t="s">
        <v>51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25"/>
      <c r="U89" s="25"/>
      <c r="V89" s="25"/>
      <c r="W89" s="25"/>
    </row>
    <row r="90" spans="1:23" s="9" customFormat="1" ht="28.8" customHeight="1">
      <c r="A90" s="35"/>
      <c r="B90" s="35"/>
      <c r="C90" s="36" t="s">
        <v>52</v>
      </c>
      <c r="D90" s="36"/>
      <c r="E90" s="36"/>
      <c r="F90" s="36"/>
      <c r="G90" s="36"/>
      <c r="H90" s="36"/>
      <c r="I90" s="21" t="s">
        <v>53</v>
      </c>
      <c r="J90" s="46" t="s">
        <v>79</v>
      </c>
      <c r="K90" s="46"/>
      <c r="L90" s="46"/>
      <c r="M90" s="39"/>
      <c r="N90" s="39"/>
      <c r="O90" s="62">
        <f>9305140+1327650-187998-1794557-829243</f>
        <v>7820992</v>
      </c>
      <c r="P90" s="62"/>
      <c r="Q90" s="62"/>
      <c r="R90" s="62">
        <f>M90+O90</f>
        <v>7820992</v>
      </c>
      <c r="S90" s="62"/>
      <c r="T90" s="25"/>
      <c r="U90" s="25"/>
      <c r="V90" s="25"/>
      <c r="W90" s="25"/>
    </row>
    <row r="91" spans="1:23" s="9" customFormat="1" ht="10.95" customHeight="1">
      <c r="A91" s="33">
        <v>2</v>
      </c>
      <c r="B91" s="33"/>
      <c r="C91" s="63" t="s">
        <v>54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25"/>
      <c r="U91" s="25"/>
      <c r="V91" s="25"/>
      <c r="W91" s="25"/>
    </row>
    <row r="92" spans="1:23" s="9" customFormat="1" ht="10.95" customHeight="1">
      <c r="A92" s="35"/>
      <c r="B92" s="35"/>
      <c r="C92" s="36" t="s">
        <v>64</v>
      </c>
      <c r="D92" s="36"/>
      <c r="E92" s="36"/>
      <c r="F92" s="36"/>
      <c r="G92" s="36"/>
      <c r="H92" s="36"/>
      <c r="I92" s="21" t="s">
        <v>56</v>
      </c>
      <c r="J92" s="41" t="s">
        <v>78</v>
      </c>
      <c r="K92" s="41"/>
      <c r="L92" s="41"/>
      <c r="M92" s="39"/>
      <c r="N92" s="39"/>
      <c r="O92" s="40">
        <v>4</v>
      </c>
      <c r="P92" s="40"/>
      <c r="Q92" s="40"/>
      <c r="R92" s="40">
        <v>4</v>
      </c>
      <c r="S92" s="40"/>
      <c r="T92" s="25"/>
      <c r="U92" s="25"/>
      <c r="V92" s="25"/>
      <c r="W92" s="25"/>
    </row>
    <row r="93" spans="1:23" s="9" customFormat="1" ht="10.95" customHeight="1">
      <c r="A93" s="33">
        <v>3</v>
      </c>
      <c r="B93" s="33"/>
      <c r="C93" s="63" t="s">
        <v>57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25"/>
      <c r="U93" s="25"/>
      <c r="V93" s="25"/>
      <c r="W93" s="25"/>
    </row>
    <row r="94" spans="1:23" s="9" customFormat="1" ht="10.95" customHeight="1">
      <c r="A94" s="35"/>
      <c r="B94" s="35"/>
      <c r="C94" s="36" t="s">
        <v>65</v>
      </c>
      <c r="D94" s="36"/>
      <c r="E94" s="36"/>
      <c r="F94" s="36"/>
      <c r="G94" s="36"/>
      <c r="H94" s="36"/>
      <c r="I94" s="21" t="s">
        <v>53</v>
      </c>
      <c r="J94" s="41" t="s">
        <v>59</v>
      </c>
      <c r="K94" s="41"/>
      <c r="L94" s="41"/>
      <c r="M94" s="39"/>
      <c r="N94" s="39"/>
      <c r="O94" s="62">
        <f>O90/O92</f>
        <v>1955248</v>
      </c>
      <c r="P94" s="62"/>
      <c r="Q94" s="62"/>
      <c r="R94" s="62">
        <f>R90/R92</f>
        <v>1955248</v>
      </c>
      <c r="S94" s="62"/>
      <c r="T94" s="25"/>
      <c r="U94" s="25"/>
      <c r="V94" s="25"/>
      <c r="W94" s="25"/>
    </row>
    <row r="95" spans="1:23" s="9" customFormat="1" ht="10.95" customHeight="1">
      <c r="A95" s="33">
        <v>4</v>
      </c>
      <c r="B95" s="33"/>
      <c r="C95" s="34" t="s">
        <v>60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25"/>
      <c r="U95" s="25"/>
      <c r="V95" s="25"/>
      <c r="W95" s="25"/>
    </row>
    <row r="96" spans="1:23" s="9" customFormat="1" ht="22.2" customHeight="1">
      <c r="A96" s="35"/>
      <c r="B96" s="35"/>
      <c r="C96" s="45" t="s">
        <v>66</v>
      </c>
      <c r="D96" s="45"/>
      <c r="E96" s="45"/>
      <c r="F96" s="45"/>
      <c r="G96" s="45"/>
      <c r="H96" s="45"/>
      <c r="I96" s="10" t="s">
        <v>62</v>
      </c>
      <c r="J96" s="37" t="s">
        <v>59</v>
      </c>
      <c r="K96" s="37"/>
      <c r="L96" s="37"/>
      <c r="M96" s="44"/>
      <c r="N96" s="44"/>
      <c r="O96" s="38">
        <f>4/5*100</f>
        <v>80</v>
      </c>
      <c r="P96" s="38"/>
      <c r="Q96" s="38"/>
      <c r="R96" s="38">
        <v>80</v>
      </c>
      <c r="S96" s="38"/>
      <c r="T96" s="25"/>
      <c r="U96" s="25"/>
      <c r="V96" s="25"/>
      <c r="W96" s="25"/>
    </row>
    <row r="97" spans="1:23" s="24" customFormat="1" ht="10.95" customHeight="1">
      <c r="A97" s="51">
        <v>4</v>
      </c>
      <c r="B97" s="51"/>
      <c r="C97" s="52" t="s">
        <v>36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25"/>
      <c r="U97" s="25"/>
      <c r="V97" s="25"/>
      <c r="W97" s="25"/>
    </row>
    <row r="98" spans="1:23" s="9" customFormat="1" ht="10.95" customHeight="1">
      <c r="A98" s="33">
        <v>1</v>
      </c>
      <c r="B98" s="33"/>
      <c r="C98" s="34" t="s">
        <v>51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25"/>
      <c r="U98" s="25"/>
      <c r="V98" s="25"/>
      <c r="W98" s="25"/>
    </row>
    <row r="99" spans="1:23" s="9" customFormat="1" ht="30" customHeight="1">
      <c r="A99" s="35"/>
      <c r="B99" s="35"/>
      <c r="C99" s="45" t="s">
        <v>67</v>
      </c>
      <c r="D99" s="45"/>
      <c r="E99" s="45"/>
      <c r="F99" s="45"/>
      <c r="G99" s="45"/>
      <c r="H99" s="45"/>
      <c r="I99" s="10" t="s">
        <v>53</v>
      </c>
      <c r="J99" s="46" t="s">
        <v>79</v>
      </c>
      <c r="K99" s="46"/>
      <c r="L99" s="46"/>
      <c r="M99" s="42">
        <f>720000-312336</f>
        <v>407664</v>
      </c>
      <c r="N99" s="42"/>
      <c r="O99" s="44"/>
      <c r="P99" s="44"/>
      <c r="Q99" s="44"/>
      <c r="R99" s="42">
        <f>M99</f>
        <v>407664</v>
      </c>
      <c r="S99" s="42"/>
      <c r="T99" s="25"/>
      <c r="U99" s="25"/>
      <c r="V99" s="25"/>
      <c r="W99" s="25"/>
    </row>
    <row r="100" spans="1:23" s="9" customFormat="1" ht="10.95" customHeight="1">
      <c r="A100" s="33">
        <v>2</v>
      </c>
      <c r="B100" s="33"/>
      <c r="C100" s="34" t="s">
        <v>54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25"/>
      <c r="U100" s="25"/>
      <c r="V100" s="25"/>
      <c r="W100" s="25"/>
    </row>
    <row r="101" spans="1:23" s="9" customFormat="1" ht="10.95" customHeight="1">
      <c r="A101" s="35"/>
      <c r="B101" s="35"/>
      <c r="C101" s="45" t="s">
        <v>55</v>
      </c>
      <c r="D101" s="45"/>
      <c r="E101" s="45"/>
      <c r="F101" s="45"/>
      <c r="G101" s="45"/>
      <c r="H101" s="45"/>
      <c r="I101" s="10" t="s">
        <v>56</v>
      </c>
      <c r="J101" s="37" t="s">
        <v>78</v>
      </c>
      <c r="K101" s="37"/>
      <c r="L101" s="37"/>
      <c r="M101" s="38">
        <v>5</v>
      </c>
      <c r="N101" s="38"/>
      <c r="O101" s="44"/>
      <c r="P101" s="44"/>
      <c r="Q101" s="44"/>
      <c r="R101" s="38">
        <v>5</v>
      </c>
      <c r="S101" s="38"/>
      <c r="T101" s="25"/>
      <c r="U101" s="25"/>
      <c r="V101" s="25"/>
      <c r="W101" s="25"/>
    </row>
    <row r="102" spans="1:23" s="9" customFormat="1" ht="10.95" customHeight="1">
      <c r="A102" s="33">
        <v>3</v>
      </c>
      <c r="B102" s="33"/>
      <c r="C102" s="34" t="s">
        <v>57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25"/>
      <c r="U102" s="25"/>
      <c r="V102" s="25"/>
      <c r="W102" s="25"/>
    </row>
    <row r="103" spans="1:23" s="9" customFormat="1" ht="10.95" customHeight="1">
      <c r="A103" s="35"/>
      <c r="B103" s="35"/>
      <c r="C103" s="45" t="s">
        <v>58</v>
      </c>
      <c r="D103" s="45"/>
      <c r="E103" s="45"/>
      <c r="F103" s="45"/>
      <c r="G103" s="45"/>
      <c r="H103" s="45"/>
      <c r="I103" s="10" t="s">
        <v>53</v>
      </c>
      <c r="J103" s="37" t="s">
        <v>59</v>
      </c>
      <c r="K103" s="37"/>
      <c r="L103" s="37"/>
      <c r="M103" s="42">
        <f>M99/M101</f>
        <v>81532.800000000003</v>
      </c>
      <c r="N103" s="42"/>
      <c r="O103" s="44"/>
      <c r="P103" s="44"/>
      <c r="Q103" s="44"/>
      <c r="R103" s="42">
        <f>R99/R101</f>
        <v>81532.800000000003</v>
      </c>
      <c r="S103" s="42"/>
      <c r="T103" s="25"/>
      <c r="U103" s="25"/>
      <c r="V103" s="25"/>
      <c r="W103" s="25"/>
    </row>
    <row r="104" spans="1:23" s="9" customFormat="1" ht="10.95" customHeight="1">
      <c r="A104" s="33">
        <v>4</v>
      </c>
      <c r="B104" s="33"/>
      <c r="C104" s="34" t="s">
        <v>60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25"/>
      <c r="U104" s="25"/>
      <c r="V104" s="25"/>
      <c r="W104" s="25"/>
    </row>
    <row r="105" spans="1:23" s="9" customFormat="1" ht="10.95" customHeight="1">
      <c r="A105" s="35"/>
      <c r="B105" s="35"/>
      <c r="C105" s="45" t="s">
        <v>61</v>
      </c>
      <c r="D105" s="45"/>
      <c r="E105" s="45"/>
      <c r="F105" s="45"/>
      <c r="G105" s="45"/>
      <c r="H105" s="45"/>
      <c r="I105" s="10" t="s">
        <v>62</v>
      </c>
      <c r="J105" s="37" t="s">
        <v>59</v>
      </c>
      <c r="K105" s="37"/>
      <c r="L105" s="37"/>
      <c r="M105" s="38">
        <v>100</v>
      </c>
      <c r="N105" s="38"/>
      <c r="O105" s="44"/>
      <c r="P105" s="44"/>
      <c r="Q105" s="44"/>
      <c r="R105" s="38">
        <v>100</v>
      </c>
      <c r="S105" s="38"/>
      <c r="T105" s="25"/>
      <c r="U105" s="25"/>
      <c r="V105" s="25"/>
      <c r="W105" s="25"/>
    </row>
    <row r="106" spans="1:23" s="24" customFormat="1" ht="10.95" customHeight="1">
      <c r="A106" s="51">
        <v>5</v>
      </c>
      <c r="B106" s="51"/>
      <c r="C106" s="52" t="s">
        <v>80</v>
      </c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25"/>
      <c r="U106" s="25"/>
      <c r="V106" s="25"/>
      <c r="W106" s="25"/>
    </row>
    <row r="107" spans="1:23" s="9" customFormat="1" ht="10.95" customHeight="1">
      <c r="A107" s="33">
        <v>1</v>
      </c>
      <c r="B107" s="33"/>
      <c r="C107" s="34" t="s">
        <v>51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25"/>
      <c r="U107" s="25"/>
      <c r="V107" s="25"/>
      <c r="W107" s="25"/>
    </row>
    <row r="108" spans="1:23" s="9" customFormat="1" ht="30" customHeight="1">
      <c r="A108" s="35"/>
      <c r="B108" s="35"/>
      <c r="C108" s="45" t="s">
        <v>52</v>
      </c>
      <c r="D108" s="45"/>
      <c r="E108" s="45"/>
      <c r="F108" s="45"/>
      <c r="G108" s="45"/>
      <c r="H108" s="45"/>
      <c r="I108" s="10" t="s">
        <v>53</v>
      </c>
      <c r="J108" s="46" t="s">
        <v>79</v>
      </c>
      <c r="K108" s="46"/>
      <c r="L108" s="46"/>
      <c r="M108" s="42"/>
      <c r="N108" s="42"/>
      <c r="O108" s="42">
        <f>187998-5340</f>
        <v>182658</v>
      </c>
      <c r="P108" s="42"/>
      <c r="Q108" s="42"/>
      <c r="R108" s="42">
        <f>O108</f>
        <v>182658</v>
      </c>
      <c r="S108" s="42"/>
      <c r="T108" s="25"/>
      <c r="U108" s="25"/>
      <c r="V108" s="25"/>
      <c r="W108" s="25"/>
    </row>
    <row r="109" spans="1:23" s="9" customFormat="1" ht="10.95" customHeight="1">
      <c r="A109" s="33">
        <v>2</v>
      </c>
      <c r="B109" s="33"/>
      <c r="C109" s="34" t="s">
        <v>54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25"/>
      <c r="U109" s="25"/>
      <c r="V109" s="25"/>
      <c r="W109" s="25"/>
    </row>
    <row r="110" spans="1:23" s="9" customFormat="1" ht="10.95" customHeight="1">
      <c r="A110" s="35"/>
      <c r="B110" s="35"/>
      <c r="C110" s="43" t="s">
        <v>81</v>
      </c>
      <c r="D110" s="43"/>
      <c r="E110" s="43"/>
      <c r="F110" s="43"/>
      <c r="G110" s="43"/>
      <c r="H110" s="43"/>
      <c r="I110" s="10" t="s">
        <v>56</v>
      </c>
      <c r="J110" s="37" t="s">
        <v>78</v>
      </c>
      <c r="K110" s="37"/>
      <c r="L110" s="37"/>
      <c r="M110" s="38"/>
      <c r="N110" s="38"/>
      <c r="O110" s="44">
        <v>5</v>
      </c>
      <c r="P110" s="44"/>
      <c r="Q110" s="44"/>
      <c r="R110" s="38">
        <v>5</v>
      </c>
      <c r="S110" s="38"/>
      <c r="T110" s="25"/>
      <c r="U110" s="25"/>
      <c r="V110" s="25"/>
      <c r="W110" s="25"/>
    </row>
    <row r="111" spans="1:23" s="9" customFormat="1" ht="10.95" customHeight="1">
      <c r="A111" s="33">
        <v>3</v>
      </c>
      <c r="B111" s="33"/>
      <c r="C111" s="34" t="s">
        <v>57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25"/>
      <c r="U111" s="25"/>
      <c r="V111" s="25"/>
      <c r="W111" s="25"/>
    </row>
    <row r="112" spans="1:23" s="9" customFormat="1" ht="10.95" customHeight="1">
      <c r="A112" s="35"/>
      <c r="B112" s="35"/>
      <c r="C112" s="41" t="s">
        <v>82</v>
      </c>
      <c r="D112" s="41"/>
      <c r="E112" s="41"/>
      <c r="F112" s="41"/>
      <c r="G112" s="41"/>
      <c r="H112" s="41"/>
      <c r="I112" s="10" t="s">
        <v>53</v>
      </c>
      <c r="J112" s="37" t="s">
        <v>59</v>
      </c>
      <c r="K112" s="37"/>
      <c r="L112" s="37"/>
      <c r="M112" s="42"/>
      <c r="N112" s="42"/>
      <c r="O112" s="42">
        <f>O108/O110</f>
        <v>36531.599999999999</v>
      </c>
      <c r="P112" s="42"/>
      <c r="Q112" s="42"/>
      <c r="R112" s="42">
        <f>R108/R110</f>
        <v>36531.599999999999</v>
      </c>
      <c r="S112" s="42"/>
      <c r="T112" s="25"/>
      <c r="U112" s="25"/>
      <c r="V112" s="25"/>
      <c r="W112" s="25"/>
    </row>
    <row r="113" spans="1:23" s="9" customFormat="1" ht="10.95" customHeight="1">
      <c r="A113" s="33">
        <v>4</v>
      </c>
      <c r="B113" s="33"/>
      <c r="C113" s="34" t="s">
        <v>60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25"/>
      <c r="U113" s="25"/>
      <c r="V113" s="25"/>
      <c r="W113" s="25"/>
    </row>
    <row r="114" spans="1:23" s="9" customFormat="1" ht="10.95" customHeight="1">
      <c r="A114" s="35"/>
      <c r="B114" s="35"/>
      <c r="C114" s="36" t="s">
        <v>61</v>
      </c>
      <c r="D114" s="36"/>
      <c r="E114" s="36"/>
      <c r="F114" s="36"/>
      <c r="G114" s="36"/>
      <c r="H114" s="36"/>
      <c r="I114" s="10" t="s">
        <v>62</v>
      </c>
      <c r="J114" s="37" t="s">
        <v>59</v>
      </c>
      <c r="K114" s="37"/>
      <c r="L114" s="37"/>
      <c r="M114" s="38"/>
      <c r="N114" s="38"/>
      <c r="O114" s="39">
        <v>100</v>
      </c>
      <c r="P114" s="39"/>
      <c r="Q114" s="39"/>
      <c r="R114" s="40">
        <v>100</v>
      </c>
      <c r="S114" s="40"/>
      <c r="T114" s="25"/>
      <c r="U114" s="25"/>
      <c r="V114" s="25"/>
      <c r="W114" s="25"/>
    </row>
    <row r="115" spans="1:23" ht="11.4" customHeight="1">
      <c r="O115" s="26"/>
      <c r="P115" s="26"/>
      <c r="Q115" s="26"/>
      <c r="R115" s="26"/>
      <c r="S115" s="26"/>
    </row>
    <row r="116" spans="1:23" s="1" customFormat="1" ht="25.95" customHeight="1">
      <c r="B116" s="57" t="s">
        <v>84</v>
      </c>
      <c r="C116" s="57"/>
      <c r="D116" s="57"/>
      <c r="E116" s="57"/>
      <c r="F116" s="22"/>
      <c r="G116" s="23"/>
      <c r="H116" s="22"/>
      <c r="I116" s="22"/>
      <c r="J116" s="22"/>
      <c r="K116" s="22"/>
      <c r="L116" s="22"/>
      <c r="M116" s="59" t="s">
        <v>68</v>
      </c>
      <c r="N116" s="59"/>
      <c r="O116" s="59"/>
      <c r="T116" s="26"/>
      <c r="U116" s="26"/>
      <c r="V116" s="26"/>
      <c r="W116" s="26"/>
    </row>
    <row r="117" spans="1:23" s="1" customFormat="1" ht="3" customHeight="1">
      <c r="G117" s="11"/>
      <c r="H117" s="12"/>
      <c r="I117" s="12"/>
      <c r="M117" s="11"/>
      <c r="N117" s="11"/>
      <c r="O117" s="11"/>
      <c r="T117" s="26"/>
      <c r="U117" s="26"/>
      <c r="V117" s="26"/>
      <c r="W117" s="26"/>
    </row>
    <row r="118" spans="1:23" s="1" customFormat="1" ht="3" customHeight="1">
      <c r="T118" s="26"/>
      <c r="U118" s="26"/>
      <c r="V118" s="26"/>
      <c r="W118" s="26"/>
    </row>
    <row r="119" spans="1:23" s="1" customFormat="1" ht="10.95" customHeight="1">
      <c r="G119" s="58" t="s">
        <v>69</v>
      </c>
      <c r="H119" s="58"/>
      <c r="I119" s="58"/>
      <c r="M119" s="58" t="s">
        <v>70</v>
      </c>
      <c r="N119" s="58"/>
      <c r="O119" s="58"/>
      <c r="T119" s="26"/>
      <c r="U119" s="26"/>
      <c r="V119" s="26"/>
      <c r="W119" s="26"/>
    </row>
    <row r="120" spans="1:23" s="1" customFormat="1" ht="13.2" customHeight="1">
      <c r="T120" s="26"/>
      <c r="U120" s="26"/>
      <c r="V120" s="26"/>
      <c r="W120" s="26"/>
    </row>
    <row r="121" spans="1:23" s="1" customFormat="1" ht="13.2" customHeight="1">
      <c r="B121" s="60" t="s">
        <v>71</v>
      </c>
      <c r="C121" s="60"/>
      <c r="T121" s="26"/>
      <c r="U121" s="26"/>
      <c r="V121" s="26"/>
      <c r="W121" s="26"/>
    </row>
    <row r="123" spans="1:23" ht="26.1" customHeight="1">
      <c r="B123" s="61" t="s">
        <v>85</v>
      </c>
      <c r="C123" s="61"/>
      <c r="D123" s="61"/>
      <c r="E123" s="61"/>
      <c r="F123" s="22"/>
      <c r="G123" s="23"/>
      <c r="H123" s="22"/>
      <c r="I123" s="22"/>
      <c r="J123" s="22"/>
      <c r="K123" s="22"/>
      <c r="L123" s="22"/>
      <c r="M123" s="59" t="s">
        <v>83</v>
      </c>
      <c r="N123" s="59"/>
      <c r="O123" s="59"/>
    </row>
    <row r="124" spans="1:23" ht="3" customHeight="1">
      <c r="G124" s="11"/>
      <c r="H124" s="12"/>
      <c r="I124" s="12"/>
      <c r="M124" s="11"/>
      <c r="N124" s="11"/>
      <c r="O124" s="11"/>
    </row>
    <row r="125" spans="1:23" ht="3" customHeight="1"/>
    <row r="126" spans="1:23" ht="10.95" customHeight="1">
      <c r="G126" s="58" t="s">
        <v>69</v>
      </c>
      <c r="H126" s="58"/>
      <c r="I126" s="58"/>
      <c r="M126" s="58" t="s">
        <v>70</v>
      </c>
      <c r="N126" s="58"/>
      <c r="O126" s="58"/>
    </row>
    <row r="128" spans="1:23" ht="12" customHeight="1">
      <c r="B128" s="53" t="s">
        <v>72</v>
      </c>
      <c r="C128" s="53"/>
      <c r="D128" s="53"/>
      <c r="E128" s="54"/>
      <c r="F128" s="54"/>
    </row>
    <row r="130" spans="2:23" ht="12" customHeight="1">
      <c r="C130" s="13" t="s">
        <v>73</v>
      </c>
    </row>
    <row r="133" spans="2:23" s="14" customFormat="1" ht="7.95" customHeight="1">
      <c r="B133" s="55"/>
      <c r="C133" s="55"/>
      <c r="D133" s="55"/>
      <c r="F133" s="55"/>
      <c r="G133" s="55"/>
      <c r="T133" s="32"/>
      <c r="U133" s="32"/>
      <c r="V133" s="32"/>
      <c r="W133" s="32"/>
    </row>
    <row r="134" spans="2:23" ht="10.95" customHeight="1">
      <c r="B134" s="15"/>
      <c r="C134" s="56"/>
      <c r="D134" s="56"/>
      <c r="E134" s="56"/>
      <c r="F134" s="56"/>
      <c r="G134" s="56"/>
      <c r="H134" s="56"/>
      <c r="I134" s="56"/>
      <c r="J134" s="56"/>
      <c r="K134" s="56"/>
      <c r="L134" s="56"/>
    </row>
  </sheetData>
  <mergeCells count="319">
    <mergeCell ref="R58:S58"/>
    <mergeCell ref="E16:M16"/>
    <mergeCell ref="P16:R16"/>
    <mergeCell ref="M7:R7"/>
    <mergeCell ref="M8:R8"/>
    <mergeCell ref="M9:O9"/>
    <mergeCell ref="Q9:R9"/>
    <mergeCell ref="E21:F21"/>
    <mergeCell ref="N1:R1"/>
    <mergeCell ref="N2:R2"/>
    <mergeCell ref="N3:R3"/>
    <mergeCell ref="M5:S5"/>
    <mergeCell ref="A12:R12"/>
    <mergeCell ref="A13:R13"/>
    <mergeCell ref="P21:R21"/>
    <mergeCell ref="B17:C17"/>
    <mergeCell ref="E17:M17"/>
    <mergeCell ref="K21:N21"/>
    <mergeCell ref="B16:C16"/>
    <mergeCell ref="B20:C20"/>
    <mergeCell ref="E20:F20"/>
    <mergeCell ref="H20:I20"/>
    <mergeCell ref="K20:N20"/>
    <mergeCell ref="P20:R20"/>
    <mergeCell ref="B21:C21"/>
    <mergeCell ref="P17:R17"/>
    <mergeCell ref="B18:C18"/>
    <mergeCell ref="E18:M18"/>
    <mergeCell ref="P18:R18"/>
    <mergeCell ref="B19:C19"/>
    <mergeCell ref="E19:M19"/>
    <mergeCell ref="P19:R19"/>
    <mergeCell ref="H21:I21"/>
    <mergeCell ref="B22:R22"/>
    <mergeCell ref="B24:R24"/>
    <mergeCell ref="B26:R26"/>
    <mergeCell ref="B28:R28"/>
    <mergeCell ref="A30:B30"/>
    <mergeCell ref="C30:R30"/>
    <mergeCell ref="A31:B31"/>
    <mergeCell ref="C31:R31"/>
    <mergeCell ref="B33:R33"/>
    <mergeCell ref="A43:B43"/>
    <mergeCell ref="C43:R43"/>
    <mergeCell ref="B46:M46"/>
    <mergeCell ref="A48:B49"/>
    <mergeCell ref="C48:I49"/>
    <mergeCell ref="J48:K49"/>
    <mergeCell ref="L48:M49"/>
    <mergeCell ref="N48:O49"/>
    <mergeCell ref="A44:B44"/>
    <mergeCell ref="B35:R35"/>
    <mergeCell ref="B37:R37"/>
    <mergeCell ref="A39:B39"/>
    <mergeCell ref="C39:R39"/>
    <mergeCell ref="A40:B40"/>
    <mergeCell ref="C40:R40"/>
    <mergeCell ref="A41:B41"/>
    <mergeCell ref="C41:R41"/>
    <mergeCell ref="A42:B42"/>
    <mergeCell ref="C42:R42"/>
    <mergeCell ref="C44:R44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A50:B50"/>
    <mergeCell ref="C50:I50"/>
    <mergeCell ref="J50:K50"/>
    <mergeCell ref="L50:M50"/>
    <mergeCell ref="N50:O50"/>
    <mergeCell ref="A53:B53"/>
    <mergeCell ref="C53:I53"/>
    <mergeCell ref="J53:K53"/>
    <mergeCell ref="L53:M53"/>
    <mergeCell ref="N53:O53"/>
    <mergeCell ref="A54:B54"/>
    <mergeCell ref="C54:I54"/>
    <mergeCell ref="J54:K54"/>
    <mergeCell ref="L54:M54"/>
    <mergeCell ref="N54:O54"/>
    <mergeCell ref="A56:I56"/>
    <mergeCell ref="J56:K56"/>
    <mergeCell ref="L56:M56"/>
    <mergeCell ref="N56:O56"/>
    <mergeCell ref="A58:Q58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62:B62"/>
    <mergeCell ref="C62:L62"/>
    <mergeCell ref="M62:N62"/>
    <mergeCell ref="O62:Q62"/>
    <mergeCell ref="R62:S62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6:S66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70:B70"/>
    <mergeCell ref="C70:S70"/>
    <mergeCell ref="A71:B71"/>
    <mergeCell ref="C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S77"/>
    <mergeCell ref="A78:B78"/>
    <mergeCell ref="C78:H78"/>
    <mergeCell ref="J78:L78"/>
    <mergeCell ref="M78:N78"/>
    <mergeCell ref="O78:Q78"/>
    <mergeCell ref="R78:S78"/>
    <mergeCell ref="A79:B79"/>
    <mergeCell ref="C79:S79"/>
    <mergeCell ref="A80:B80"/>
    <mergeCell ref="C80:S80"/>
    <mergeCell ref="A81:B81"/>
    <mergeCell ref="C81:H81"/>
    <mergeCell ref="J81:L81"/>
    <mergeCell ref="M81:N81"/>
    <mergeCell ref="O81:Q81"/>
    <mergeCell ref="R81:S81"/>
    <mergeCell ref="A82:B82"/>
    <mergeCell ref="C82:S82"/>
    <mergeCell ref="A83:B83"/>
    <mergeCell ref="C83:H83"/>
    <mergeCell ref="J83:L83"/>
    <mergeCell ref="M83:N83"/>
    <mergeCell ref="O83:Q83"/>
    <mergeCell ref="R83:S83"/>
    <mergeCell ref="A84:B84"/>
    <mergeCell ref="C84:S84"/>
    <mergeCell ref="A85:B85"/>
    <mergeCell ref="C85:H85"/>
    <mergeCell ref="J85:L85"/>
    <mergeCell ref="M85:N85"/>
    <mergeCell ref="O85:Q85"/>
    <mergeCell ref="R85:S85"/>
    <mergeCell ref="A86:B86"/>
    <mergeCell ref="C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S91"/>
    <mergeCell ref="A92:B92"/>
    <mergeCell ref="C92:H92"/>
    <mergeCell ref="J92:L92"/>
    <mergeCell ref="M92:N92"/>
    <mergeCell ref="O92:Q92"/>
    <mergeCell ref="R92:S92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S95"/>
    <mergeCell ref="A96:B96"/>
    <mergeCell ref="C96:H96"/>
    <mergeCell ref="J96:L96"/>
    <mergeCell ref="M96:N96"/>
    <mergeCell ref="O96:Q96"/>
    <mergeCell ref="R96:S96"/>
    <mergeCell ref="C101:H101"/>
    <mergeCell ref="J101:L101"/>
    <mergeCell ref="M101:N101"/>
    <mergeCell ref="O101:Q101"/>
    <mergeCell ref="R101:S101"/>
    <mergeCell ref="A102:B102"/>
    <mergeCell ref="C102:S102"/>
    <mergeCell ref="A97:B97"/>
    <mergeCell ref="C97:S97"/>
    <mergeCell ref="A98:B98"/>
    <mergeCell ref="C98:S98"/>
    <mergeCell ref="A99:B99"/>
    <mergeCell ref="C99:H99"/>
    <mergeCell ref="J99:L99"/>
    <mergeCell ref="M99:N99"/>
    <mergeCell ref="O99:Q99"/>
    <mergeCell ref="R99:S99"/>
    <mergeCell ref="B128:D128"/>
    <mergeCell ref="E128:F128"/>
    <mergeCell ref="B133:D133"/>
    <mergeCell ref="F133:G133"/>
    <mergeCell ref="C134:L134"/>
    <mergeCell ref="B116:E116"/>
    <mergeCell ref="G126:I126"/>
    <mergeCell ref="M116:O116"/>
    <mergeCell ref="G119:I119"/>
    <mergeCell ref="M119:O119"/>
    <mergeCell ref="B121:C121"/>
    <mergeCell ref="B123:E123"/>
    <mergeCell ref="M123:O123"/>
    <mergeCell ref="M126:O126"/>
    <mergeCell ref="A55:B55"/>
    <mergeCell ref="C55:I55"/>
    <mergeCell ref="J55:K55"/>
    <mergeCell ref="L55:M55"/>
    <mergeCell ref="N55:O55"/>
    <mergeCell ref="A106:B106"/>
    <mergeCell ref="C106:S106"/>
    <mergeCell ref="C105:H105"/>
    <mergeCell ref="J105:L105"/>
    <mergeCell ref="M105:N105"/>
    <mergeCell ref="O103:Q103"/>
    <mergeCell ref="R103:S103"/>
    <mergeCell ref="A104:B104"/>
    <mergeCell ref="C104:S104"/>
    <mergeCell ref="A103:B103"/>
    <mergeCell ref="C103:H103"/>
    <mergeCell ref="J103:L103"/>
    <mergeCell ref="M103:N103"/>
    <mergeCell ref="A105:B105"/>
    <mergeCell ref="O105:Q105"/>
    <mergeCell ref="R105:S105"/>
    <mergeCell ref="A100:B100"/>
    <mergeCell ref="C100:S100"/>
    <mergeCell ref="A101:B101"/>
    <mergeCell ref="A109:B109"/>
    <mergeCell ref="C109:S109"/>
    <mergeCell ref="A110:B110"/>
    <mergeCell ref="C110:H110"/>
    <mergeCell ref="J110:L110"/>
    <mergeCell ref="M110:N110"/>
    <mergeCell ref="O110:Q110"/>
    <mergeCell ref="R110:S110"/>
    <mergeCell ref="A107:B107"/>
    <mergeCell ref="C107:S107"/>
    <mergeCell ref="A108:B108"/>
    <mergeCell ref="C108:H108"/>
    <mergeCell ref="J108:L108"/>
    <mergeCell ref="M108:N108"/>
    <mergeCell ref="O108:Q108"/>
    <mergeCell ref="R108:S108"/>
    <mergeCell ref="A113:B113"/>
    <mergeCell ref="C113:S113"/>
    <mergeCell ref="A114:B114"/>
    <mergeCell ref="C114:H114"/>
    <mergeCell ref="J114:L114"/>
    <mergeCell ref="M114:N114"/>
    <mergeCell ref="O114:Q114"/>
    <mergeCell ref="R114:S114"/>
    <mergeCell ref="A111:B111"/>
    <mergeCell ref="C111:S111"/>
    <mergeCell ref="A112:B112"/>
    <mergeCell ref="C112:H112"/>
    <mergeCell ref="J112:L112"/>
    <mergeCell ref="M112:N112"/>
    <mergeCell ref="O112:Q112"/>
    <mergeCell ref="R112:S112"/>
  </mergeCells>
  <phoneticPr fontId="11" type="noConversion"/>
  <pageMargins left="0.6692913385826772" right="0.39370078740157483" top="0.59055118110236227" bottom="0.39370078740157483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lastPrinted>2025-01-03T10:20:57Z</cp:lastPrinted>
  <dcterms:created xsi:type="dcterms:W3CDTF">2024-01-26T14:36:48Z</dcterms:created>
  <dcterms:modified xsi:type="dcterms:W3CDTF">2025-01-03T10:22:27Z</dcterms:modified>
</cp:coreProperties>
</file>